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3"/>
  <workbookPr/>
  <mc:AlternateContent xmlns:mc="http://schemas.openxmlformats.org/markup-compatibility/2006">
    <mc:Choice Requires="x15">
      <x15ac:absPath xmlns:x15ac="http://schemas.microsoft.com/office/spreadsheetml/2010/11/ac" url="/Users/ger/Downloads/eliminar/"/>
    </mc:Choice>
  </mc:AlternateContent>
  <xr:revisionPtr revIDLastSave="0" documentId="13_ncr:1_{C3D5C209-CE7B-4F40-B3A3-C2CD5441BC55}" xr6:coauthVersionLast="46" xr6:coauthVersionMax="46" xr10:uidLastSave="{00000000-0000-0000-0000-000000000000}"/>
  <bookViews>
    <workbookView xWindow="0" yWindow="500" windowWidth="27960" windowHeight="14840" xr2:uid="{00000000-000D-0000-FFFF-FFFF00000000}"/>
  </bookViews>
  <sheets>
    <sheet name="Valor infraestructura gestor" sheetId="2" r:id="rId1"/>
    <sheet name="BASE DE DATOS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D25" i="2"/>
  <c r="C28" i="2" l="1"/>
  <c r="D28" i="2" s="1"/>
  <c r="E28" i="2" s="1"/>
  <c r="B31" i="2" s="1"/>
  <c r="C27" i="2" l="1"/>
  <c r="D27" i="2" s="1"/>
  <c r="D26" i="2"/>
  <c r="G19" i="2"/>
  <c r="E18" i="2" l="1"/>
  <c r="F18" i="2" s="1"/>
  <c r="H18" i="2" s="1"/>
  <c r="E17" i="2"/>
  <c r="E16" i="2"/>
  <c r="E15" i="2"/>
  <c r="E11" i="2"/>
  <c r="F11" i="2" s="1"/>
  <c r="H11" i="2" s="1"/>
  <c r="E12" i="2"/>
  <c r="F12" i="2" s="1"/>
  <c r="H12" i="2" s="1"/>
  <c r="E10" i="2"/>
  <c r="F15" i="2" l="1"/>
  <c r="H15" i="2" s="1"/>
  <c r="F10" i="2"/>
  <c r="H10" i="2" s="1"/>
  <c r="F16" i="2"/>
  <c r="H16" i="2" s="1"/>
  <c r="E19" i="2"/>
  <c r="F17" i="2"/>
  <c r="H17" i="2" s="1"/>
  <c r="H19" i="2" l="1"/>
  <c r="F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PMO</author>
    <author>Sala Móvil 09</author>
    <author>CLINOR</author>
  </authors>
  <commentList>
    <comment ref="C1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PMO: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Valor promedio aprox. Valor equipos laboratorio
</t>
        </r>
      </text>
    </comment>
    <comment ref="C17" authorId="1" shapeId="0" xr:uid="{00000000-0006-0000-0000-000002000000}">
      <text>
        <r>
          <rPr>
            <b/>
            <sz val="9"/>
            <color rgb="FF000000"/>
            <rFont val="Tahoma"/>
            <family val="2"/>
          </rPr>
          <t>Sala Móvil 09: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valor mensual mantenimiento
</t>
        </r>
      </text>
    </comment>
    <comment ref="C18" authorId="2" shapeId="0" xr:uid="{00000000-0006-0000-0000-000003000000}">
      <text>
        <r>
          <rPr>
            <b/>
            <sz val="9"/>
            <color rgb="FF000000"/>
            <rFont val="Tahoma"/>
            <family val="2"/>
          </rPr>
          <t>CLINOR: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vlor aprox del software anual</t>
        </r>
      </text>
    </comment>
  </commentList>
</comments>
</file>

<file path=xl/sharedStrings.xml><?xml version="1.0" encoding="utf-8"?>
<sst xmlns="http://schemas.openxmlformats.org/spreadsheetml/2006/main" count="51" uniqueCount="41">
  <si>
    <t>Infraestructura</t>
  </si>
  <si>
    <t>INFRAESTRUCTURA OFICINA</t>
  </si>
  <si>
    <t>INFRAESTRUCTURA LABORATORIOS</t>
  </si>
  <si>
    <t>Valor de la Inversión mes (SMLV)</t>
  </si>
  <si>
    <t>Valor mes</t>
  </si>
  <si>
    <t>Puesto de trabajo con inmobiliarios, enseres, equipo, servicios públicos y software ofimático</t>
  </si>
  <si>
    <t>Uso de laboratorio infraestructura: servicios públicos, inmobiliario</t>
  </si>
  <si>
    <t>ITEM</t>
  </si>
  <si>
    <t>Valor/hora</t>
  </si>
  <si>
    <t>Total Laboratorio</t>
  </si>
  <si>
    <t>unidad</t>
  </si>
  <si>
    <t>personas</t>
  </si>
  <si>
    <t xml:space="preserve">1 a 4 </t>
  </si>
  <si>
    <t xml:space="preserve">5 a 8 </t>
  </si>
  <si>
    <t xml:space="preserve">9 a 12 </t>
  </si>
  <si>
    <t>espacio fisico</t>
  </si>
  <si>
    <t>equipos</t>
  </si>
  <si>
    <t>Mantenimeinto equipos (3%)</t>
  </si>
  <si>
    <t>equpos</t>
  </si>
  <si>
    <t>software</t>
  </si>
  <si>
    <t>Software especializados (renovación o compra licencias)</t>
  </si>
  <si>
    <t>Valor total</t>
  </si>
  <si>
    <t>Valor/mes</t>
  </si>
  <si>
    <t>Valor hora</t>
  </si>
  <si>
    <t>Uso Equipos (5 años)</t>
  </si>
  <si>
    <t xml:space="preserve"> </t>
  </si>
  <si>
    <t>VALORACIÓN DE CONTRAPARTIDAS EN ESPECIE</t>
  </si>
  <si>
    <t>Unidad</t>
  </si>
  <si>
    <t>Número Horas uso</t>
  </si>
  <si>
    <t xml:space="preserve">Total </t>
  </si>
  <si>
    <t>Valoración contrapartida Bases de Datos</t>
  </si>
  <si>
    <t>BASES DE DATOS</t>
  </si>
  <si>
    <t>Total Contrapartida Bases de Datos</t>
  </si>
  <si>
    <t>Para cálcular la contrapartida diligenciar las celdas en amarillo</t>
  </si>
  <si>
    <t>Número de horas de uso BD</t>
  </si>
  <si>
    <t>Inserte el valor de la licencia adquirida por la universidad (consultar con fminvest_med@unal.edu.co)</t>
  </si>
  <si>
    <t>SMMLV 2021</t>
  </si>
  <si>
    <t>Valor anual 2020</t>
  </si>
  <si>
    <t>Número BD</t>
  </si>
  <si>
    <t>Uso académico</t>
  </si>
  <si>
    <t>Uso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</si>
</sst>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_);\(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65" fontId="0" fillId="0" borderId="1" xfId="1" applyNumberFormat="1" applyFont="1" applyBorder="1"/>
    <xf numFmtId="166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vertical="center"/>
    </xf>
    <xf numFmtId="165" fontId="0" fillId="0" borderId="2" xfId="1" applyNumberFormat="1" applyFont="1" applyFill="1" applyBorder="1"/>
    <xf numFmtId="165" fontId="0" fillId="0" borderId="0" xfId="1" applyNumberFormat="1" applyFont="1" applyBorder="1" applyAlignment="1">
      <alignment horizontal="center" vertical="center"/>
    </xf>
    <xf numFmtId="165" fontId="0" fillId="0" borderId="0" xfId="1" applyNumberFormat="1" applyFont="1"/>
    <xf numFmtId="164" fontId="0" fillId="0" borderId="0" xfId="1" applyFont="1"/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wrapText="1"/>
    </xf>
    <xf numFmtId="4" fontId="0" fillId="0" borderId="1" xfId="1" applyNumberFormat="1" applyFont="1" applyBorder="1" applyAlignment="1">
      <alignment horizontal="center" vertical="center"/>
    </xf>
    <xf numFmtId="4" fontId="0" fillId="0" borderId="1" xfId="1" applyNumberFormat="1" applyFont="1" applyFill="1" applyBorder="1" applyAlignment="1">
      <alignment horizontal="center" vertical="center"/>
    </xf>
    <xf numFmtId="4" fontId="0" fillId="0" borderId="0" xfId="0" applyNumberFormat="1"/>
    <xf numFmtId="165" fontId="0" fillId="0" borderId="1" xfId="1" applyNumberFormat="1" applyFont="1" applyFill="1" applyBorder="1" applyAlignment="1">
      <alignment wrapText="1"/>
    </xf>
    <xf numFmtId="3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65" fontId="0" fillId="2" borderId="1" xfId="1" applyNumberFormat="1" applyFont="1" applyFill="1" applyBorder="1"/>
    <xf numFmtId="165" fontId="2" fillId="3" borderId="1" xfId="1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65" fontId="1" fillId="4" borderId="1" xfId="1" applyNumberFormat="1" applyFont="1" applyFill="1" applyBorder="1" applyAlignment="1"/>
    <xf numFmtId="166" fontId="1" fillId="4" borderId="1" xfId="1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/>
    <xf numFmtId="3" fontId="1" fillId="4" borderId="1" xfId="1" applyNumberFormat="1" applyFont="1" applyFill="1" applyBorder="1" applyAlignment="1">
      <alignment horizontal="center" vertical="center"/>
    </xf>
    <xf numFmtId="165" fontId="1" fillId="4" borderId="1" xfId="1" applyNumberFormat="1" applyFont="1" applyFill="1" applyBorder="1"/>
    <xf numFmtId="165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wrapText="1"/>
    </xf>
    <xf numFmtId="0" fontId="0" fillId="0" borderId="0" xfId="0" applyBorder="1"/>
    <xf numFmtId="4" fontId="0" fillId="0" borderId="0" xfId="1" applyNumberFormat="1" applyFont="1" applyBorder="1" applyAlignment="1">
      <alignment horizontal="center" vertical="center"/>
    </xf>
    <xf numFmtId="165" fontId="0" fillId="2" borderId="0" xfId="1" applyNumberFormat="1" applyFont="1" applyFill="1"/>
    <xf numFmtId="165" fontId="2" fillId="2" borderId="3" xfId="1" applyNumberFormat="1" applyFont="1" applyFill="1" applyBorder="1" applyAlignment="1"/>
    <xf numFmtId="165" fontId="2" fillId="2" borderId="4" xfId="1" applyNumberFormat="1" applyFont="1" applyFill="1" applyBorder="1" applyAlignment="1"/>
    <xf numFmtId="166" fontId="0" fillId="4" borderId="1" xfId="1" applyNumberFormat="1" applyFont="1" applyFill="1" applyBorder="1" applyAlignment="1">
      <alignment horizontal="center" vertical="center"/>
    </xf>
    <xf numFmtId="165" fontId="0" fillId="2" borderId="0" xfId="0" applyNumberFormat="1" applyFill="1"/>
    <xf numFmtId="0" fontId="2" fillId="2" borderId="1" xfId="0" applyFont="1" applyFill="1" applyBorder="1"/>
    <xf numFmtId="9" fontId="0" fillId="2" borderId="1" xfId="0" applyNumberFormat="1" applyFill="1" applyBorder="1"/>
    <xf numFmtId="44" fontId="0" fillId="2" borderId="0" xfId="0" applyNumberFormat="1" applyFill="1"/>
    <xf numFmtId="165" fontId="0" fillId="2" borderId="0" xfId="1" applyNumberFormat="1" applyFont="1" applyFill="1" applyBorder="1"/>
    <xf numFmtId="166" fontId="0" fillId="2" borderId="0" xfId="1" applyNumberFormat="1" applyFont="1" applyFill="1" applyBorder="1" applyAlignment="1">
      <alignment horizontal="center" vertical="center"/>
    </xf>
    <xf numFmtId="4" fontId="0" fillId="2" borderId="0" xfId="1" applyNumberFormat="1" applyFont="1" applyFill="1" applyBorder="1" applyAlignment="1">
      <alignment horizontal="center" vertical="center"/>
    </xf>
    <xf numFmtId="165" fontId="0" fillId="2" borderId="0" xfId="1" applyNumberFormat="1" applyFont="1" applyFill="1" applyBorder="1" applyAlignment="1">
      <alignment horizontal="center" vertical="center"/>
    </xf>
    <xf numFmtId="164" fontId="0" fillId="2" borderId="0" xfId="1" applyFont="1" applyFill="1"/>
    <xf numFmtId="3" fontId="0" fillId="2" borderId="1" xfId="0" applyNumberFormat="1" applyFill="1" applyBorder="1"/>
    <xf numFmtId="0" fontId="2" fillId="3" borderId="1" xfId="0" applyFont="1" applyFill="1" applyBorder="1"/>
    <xf numFmtId="3" fontId="0" fillId="5" borderId="1" xfId="1" applyNumberFormat="1" applyFont="1" applyFill="1" applyBorder="1" applyProtection="1">
      <protection locked="0"/>
    </xf>
    <xf numFmtId="3" fontId="0" fillId="5" borderId="1" xfId="1" applyNumberFormat="1" applyFont="1" applyFill="1" applyBorder="1" applyAlignment="1" applyProtection="1">
      <alignment horizontal="center"/>
      <protection locked="0"/>
    </xf>
    <xf numFmtId="165" fontId="0" fillId="5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wrapText="1"/>
    </xf>
    <xf numFmtId="3" fontId="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4">
    <cellStyle name="Moneda" xfId="1" builtinId="4"/>
    <cellStyle name="Moneda 2" xfId="3" xr:uid="{00000000-0005-0000-0000-000001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0</xdr:rowOff>
    </xdr:from>
    <xdr:to>
      <xdr:col>7</xdr:col>
      <xdr:colOff>1123950</xdr:colOff>
      <xdr:row>4</xdr:row>
      <xdr:rowOff>133350</xdr:rowOff>
    </xdr:to>
    <xdr:pic>
      <xdr:nvPicPr>
        <xdr:cNvPr id="3" name="Picture 3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42100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0</xdr:rowOff>
    </xdr:from>
    <xdr:to>
      <xdr:col>8</xdr:col>
      <xdr:colOff>306388</xdr:colOff>
      <xdr:row>5</xdr:row>
      <xdr:rowOff>114300</xdr:rowOff>
    </xdr:to>
    <xdr:pic>
      <xdr:nvPicPr>
        <xdr:cNvPr id="3" name="Picture 3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0"/>
          <a:ext cx="414496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9" workbookViewId="0">
      <selection activeCell="C33" sqref="C33"/>
    </sheetView>
  </sheetViews>
  <sheetFormatPr baseColWidth="10" defaultColWidth="0" defaultRowHeight="15" zeroHeight="1" x14ac:dyDescent="0.2"/>
  <cols>
    <col min="1" max="1" width="33.5" customWidth="1"/>
    <col min="2" max="2" width="13.83203125" customWidth="1"/>
    <col min="3" max="3" width="44.33203125" style="13" bestFit="1" customWidth="1"/>
    <col min="4" max="4" width="16" customWidth="1"/>
    <col min="5" max="5" width="16.6640625" bestFit="1" customWidth="1"/>
    <col min="6" max="6" width="15.5" bestFit="1" customWidth="1"/>
    <col min="7" max="7" width="13" style="7" bestFit="1" customWidth="1"/>
    <col min="8" max="8" width="17.1640625" customWidth="1"/>
    <col min="9" max="16384" width="7.1640625" hidden="1"/>
  </cols>
  <sheetData>
    <row r="1" spans="1:10" x14ac:dyDescent="0.2">
      <c r="A1" s="29"/>
      <c r="B1" s="29"/>
      <c r="C1" s="30"/>
      <c r="D1" s="29"/>
      <c r="E1" s="29"/>
      <c r="F1" s="29"/>
      <c r="G1" s="35"/>
      <c r="H1" s="29"/>
    </row>
    <row r="2" spans="1:10" x14ac:dyDescent="0.2">
      <c r="A2" s="29"/>
      <c r="B2" s="29"/>
      <c r="C2" s="30"/>
      <c r="D2" s="29"/>
      <c r="E2" s="29"/>
      <c r="F2" s="29"/>
      <c r="G2" s="35"/>
      <c r="H2" s="29"/>
    </row>
    <row r="3" spans="1:10" x14ac:dyDescent="0.2">
      <c r="A3" s="29"/>
      <c r="B3" s="29"/>
      <c r="C3" s="30"/>
      <c r="D3" s="29"/>
      <c r="E3" s="29"/>
      <c r="F3" s="29"/>
      <c r="G3" s="35"/>
      <c r="H3" s="29"/>
    </row>
    <row r="4" spans="1:10" x14ac:dyDescent="0.2">
      <c r="A4" s="29"/>
      <c r="B4" s="29"/>
      <c r="C4" s="30"/>
      <c r="D4" s="29"/>
      <c r="E4" s="29"/>
      <c r="F4" s="29"/>
      <c r="G4" s="35"/>
      <c r="H4" s="29"/>
    </row>
    <row r="5" spans="1:10" x14ac:dyDescent="0.2">
      <c r="A5" s="55" t="s">
        <v>26</v>
      </c>
      <c r="B5" s="55"/>
      <c r="C5" s="55"/>
      <c r="D5" s="55"/>
      <c r="E5" s="55"/>
      <c r="F5" s="55"/>
      <c r="G5" s="55"/>
      <c r="H5" s="55"/>
    </row>
    <row r="6" spans="1:10" s="56" customFormat="1" x14ac:dyDescent="0.2">
      <c r="A6" s="56" t="s">
        <v>33</v>
      </c>
    </row>
    <row r="7" spans="1:10" x14ac:dyDescent="0.2">
      <c r="A7" s="40" t="s">
        <v>36</v>
      </c>
      <c r="B7" s="52">
        <v>908526</v>
      </c>
      <c r="C7" s="30"/>
      <c r="D7" s="29"/>
      <c r="E7" s="29"/>
      <c r="F7" s="29"/>
      <c r="G7" s="35"/>
      <c r="H7" s="29"/>
    </row>
    <row r="8" spans="1:10" x14ac:dyDescent="0.2">
      <c r="A8" s="36" t="s">
        <v>1</v>
      </c>
      <c r="B8" s="37"/>
      <c r="C8" s="37"/>
      <c r="D8" s="37"/>
      <c r="E8" s="37"/>
      <c r="F8" s="37"/>
      <c r="G8" s="37"/>
      <c r="H8" s="37"/>
    </row>
    <row r="9" spans="1:10" ht="48.75" customHeight="1" x14ac:dyDescent="0.2">
      <c r="A9" s="21" t="s">
        <v>0</v>
      </c>
      <c r="B9" s="31" t="s">
        <v>27</v>
      </c>
      <c r="C9" s="21" t="s">
        <v>7</v>
      </c>
      <c r="D9" s="22" t="s">
        <v>3</v>
      </c>
      <c r="E9" s="21" t="s">
        <v>4</v>
      </c>
      <c r="F9" s="21" t="s">
        <v>8</v>
      </c>
      <c r="G9" s="21" t="s">
        <v>28</v>
      </c>
      <c r="H9" s="21" t="s">
        <v>29</v>
      </c>
    </row>
    <row r="10" spans="1:10" ht="41.25" customHeight="1" x14ac:dyDescent="0.2">
      <c r="A10" s="10" t="s">
        <v>5</v>
      </c>
      <c r="B10" s="17" t="s">
        <v>11</v>
      </c>
      <c r="C10" s="2" t="s">
        <v>12</v>
      </c>
      <c r="D10" s="11">
        <v>1.5</v>
      </c>
      <c r="E10" s="9">
        <f>+D10*$B$7</f>
        <v>1362789</v>
      </c>
      <c r="F10" s="9">
        <f>+(E10/8)/20</f>
        <v>8517.4312499999996</v>
      </c>
      <c r="G10" s="51"/>
      <c r="H10" s="1">
        <f>+F10*G10</f>
        <v>0</v>
      </c>
      <c r="J10" s="8"/>
    </row>
    <row r="11" spans="1:10" ht="27.75" customHeight="1" x14ac:dyDescent="0.2">
      <c r="A11" s="10" t="s">
        <v>5</v>
      </c>
      <c r="B11" s="17" t="s">
        <v>11</v>
      </c>
      <c r="C11" s="2" t="s">
        <v>13</v>
      </c>
      <c r="D11" s="11">
        <v>3</v>
      </c>
      <c r="E11" s="9">
        <f t="shared" ref="E11:E12" si="0">+D11*$B$7</f>
        <v>2725578</v>
      </c>
      <c r="F11" s="9">
        <f t="shared" ref="F11:F12" si="1">+(E11/8)/20</f>
        <v>17034.862499999999</v>
      </c>
      <c r="G11" s="51"/>
      <c r="H11" s="1">
        <f t="shared" ref="H11:H12" si="2">+F11*G11</f>
        <v>0</v>
      </c>
    </row>
    <row r="12" spans="1:10" ht="27.75" customHeight="1" x14ac:dyDescent="0.2">
      <c r="A12" s="10" t="s">
        <v>5</v>
      </c>
      <c r="B12" s="17" t="s">
        <v>11</v>
      </c>
      <c r="C12" s="2" t="s">
        <v>14</v>
      </c>
      <c r="D12" s="11">
        <v>4.5</v>
      </c>
      <c r="E12" s="9">
        <f t="shared" si="0"/>
        <v>4088367</v>
      </c>
      <c r="F12" s="9">
        <f t="shared" si="1"/>
        <v>25552.293750000001</v>
      </c>
      <c r="G12" s="51"/>
      <c r="H12" s="1">
        <f t="shared" si="2"/>
        <v>0</v>
      </c>
    </row>
    <row r="13" spans="1:10" ht="27.75" customHeight="1" x14ac:dyDescent="0.2">
      <c r="A13" s="32"/>
      <c r="B13" s="33"/>
      <c r="C13" s="33" t="s">
        <v>25</v>
      </c>
      <c r="D13" s="34"/>
      <c r="E13" s="6"/>
      <c r="F13" s="6"/>
    </row>
    <row r="14" spans="1:10" ht="39" customHeight="1" x14ac:dyDescent="0.2">
      <c r="A14" s="20" t="s">
        <v>2</v>
      </c>
      <c r="B14" s="49" t="s">
        <v>10</v>
      </c>
      <c r="C14" s="21" t="s">
        <v>7</v>
      </c>
      <c r="D14" s="22" t="s">
        <v>3</v>
      </c>
      <c r="E14" s="21" t="s">
        <v>4</v>
      </c>
      <c r="F14" s="21" t="s">
        <v>8</v>
      </c>
      <c r="G14" s="21" t="s">
        <v>28</v>
      </c>
      <c r="H14" s="21" t="s">
        <v>29</v>
      </c>
    </row>
    <row r="15" spans="1:10" ht="27" customHeight="1" x14ac:dyDescent="0.2">
      <c r="A15" s="14" t="s">
        <v>6</v>
      </c>
      <c r="B15" s="4" t="s">
        <v>15</v>
      </c>
      <c r="C15" s="17"/>
      <c r="D15" s="12">
        <v>2</v>
      </c>
      <c r="E15" s="1">
        <f>+D15*B7</f>
        <v>1817052</v>
      </c>
      <c r="F15" s="1">
        <f>+(E15/12)/30</f>
        <v>5047.3666666666668</v>
      </c>
      <c r="G15" s="51"/>
      <c r="H15" s="1">
        <f>+F15*G15</f>
        <v>0</v>
      </c>
    </row>
    <row r="16" spans="1:10" ht="18" customHeight="1" x14ac:dyDescent="0.2">
      <c r="A16" s="3" t="s">
        <v>24</v>
      </c>
      <c r="B16" s="2" t="s">
        <v>16</v>
      </c>
      <c r="C16" s="51"/>
      <c r="D16" s="17"/>
      <c r="E16" s="1">
        <f>+(C16/5)/12</f>
        <v>0</v>
      </c>
      <c r="F16" s="1">
        <f t="shared" ref="F16:F18" si="3">+(E16/12)/30</f>
        <v>0</v>
      </c>
      <c r="G16" s="51"/>
      <c r="H16" s="1">
        <f t="shared" ref="H16:H17" si="4">+F16*G16</f>
        <v>0</v>
      </c>
    </row>
    <row r="17" spans="1:8" ht="15.75" customHeight="1" x14ac:dyDescent="0.2">
      <c r="A17" s="3" t="s">
        <v>17</v>
      </c>
      <c r="B17" s="16" t="s">
        <v>18</v>
      </c>
      <c r="C17" s="51"/>
      <c r="D17" s="17"/>
      <c r="E17" s="1">
        <f>+C17/12</f>
        <v>0</v>
      </c>
      <c r="F17" s="1">
        <f t="shared" si="3"/>
        <v>0</v>
      </c>
      <c r="G17" s="51"/>
      <c r="H17" s="1">
        <f t="shared" si="4"/>
        <v>0</v>
      </c>
    </row>
    <row r="18" spans="1:8" ht="32.25" customHeight="1" x14ac:dyDescent="0.2">
      <c r="A18" s="14" t="s">
        <v>20</v>
      </c>
      <c r="B18" s="2" t="s">
        <v>19</v>
      </c>
      <c r="C18" s="54" t="s">
        <v>35</v>
      </c>
      <c r="D18" s="15"/>
      <c r="E18" s="1" t="e">
        <f>+C18/12</f>
        <v>#VALUE!</v>
      </c>
      <c r="F18" s="1" t="e">
        <f t="shared" si="3"/>
        <v>#VALUE!</v>
      </c>
      <c r="G18" s="51"/>
      <c r="H18" s="1" t="e">
        <f t="shared" ref="H18" si="5">+F18*G18</f>
        <v>#VALUE!</v>
      </c>
    </row>
    <row r="19" spans="1:8" ht="16.5" customHeight="1" x14ac:dyDescent="0.2">
      <c r="A19" s="23" t="s">
        <v>9</v>
      </c>
      <c r="B19" s="24"/>
      <c r="C19" s="25"/>
      <c r="D19" s="26"/>
      <c r="E19" s="27" t="e">
        <f>SUM(E15:E18)</f>
        <v>#VALUE!</v>
      </c>
      <c r="F19" s="27" t="e">
        <f>SUM(F15:F18)</f>
        <v>#VALUE!</v>
      </c>
      <c r="G19" s="38">
        <f t="shared" ref="G19:H19" si="6">SUM(G15:G18)</f>
        <v>0</v>
      </c>
      <c r="H19" s="27" t="e">
        <f t="shared" si="6"/>
        <v>#VALUE!</v>
      </c>
    </row>
    <row r="20" spans="1:8" ht="11.25" customHeight="1" x14ac:dyDescent="0.2">
      <c r="A20" s="5"/>
      <c r="B20" s="44"/>
      <c r="C20" s="45"/>
      <c r="D20" s="46"/>
      <c r="E20" s="29"/>
      <c r="F20" s="29"/>
      <c r="G20" s="43"/>
      <c r="H20" s="47"/>
    </row>
    <row r="21" spans="1:8" hidden="1" x14ac:dyDescent="0.2">
      <c r="A21" s="5"/>
      <c r="B21" s="29"/>
      <c r="C21" s="30"/>
      <c r="D21" s="29"/>
      <c r="E21" s="29"/>
      <c r="F21" s="29"/>
      <c r="G21" s="35"/>
      <c r="H21" s="29"/>
    </row>
    <row r="22" spans="1:8" hidden="1" x14ac:dyDescent="0.2">
      <c r="A22" s="5"/>
      <c r="B22" s="29"/>
      <c r="C22" s="48"/>
      <c r="D22" s="29"/>
      <c r="E22" s="47"/>
      <c r="F22" s="19"/>
      <c r="G22" s="35"/>
      <c r="H22" s="29"/>
    </row>
    <row r="23" spans="1:8" x14ac:dyDescent="0.2">
      <c r="B23" s="29"/>
      <c r="C23" s="30"/>
      <c r="D23" s="29"/>
      <c r="E23" s="29"/>
      <c r="F23" s="29"/>
      <c r="G23" s="35"/>
      <c r="H23" s="29"/>
    </row>
    <row r="24" spans="1:8" x14ac:dyDescent="0.2">
      <c r="A24" s="20" t="s">
        <v>31</v>
      </c>
      <c r="B24" s="49"/>
      <c r="C24" s="20" t="s">
        <v>21</v>
      </c>
      <c r="D24" s="20" t="s">
        <v>22</v>
      </c>
      <c r="E24" s="20" t="s">
        <v>23</v>
      </c>
      <c r="F24" s="29"/>
      <c r="G24" s="35"/>
      <c r="H24" s="29"/>
    </row>
    <row r="25" spans="1:8" x14ac:dyDescent="0.2">
      <c r="A25" s="18" t="s">
        <v>37</v>
      </c>
      <c r="B25" s="18"/>
      <c r="C25" s="19">
        <v>7040261134</v>
      </c>
      <c r="D25" s="19">
        <f>+C25/12</f>
        <v>586688427.83333337</v>
      </c>
      <c r="E25" s="19"/>
      <c r="F25" s="29"/>
      <c r="G25" s="35"/>
      <c r="H25" s="29"/>
    </row>
    <row r="26" spans="1:8" x14ac:dyDescent="0.2">
      <c r="A26" s="18" t="s">
        <v>38</v>
      </c>
      <c r="B26" s="18">
        <v>43</v>
      </c>
      <c r="C26" s="19">
        <f>+C25/B26</f>
        <v>163727003.11627907</v>
      </c>
      <c r="D26" s="19">
        <f>+C26/12</f>
        <v>13643916.926356589</v>
      </c>
      <c r="E26" s="19"/>
      <c r="F26" s="29"/>
      <c r="G26" s="35"/>
      <c r="H26" s="29"/>
    </row>
    <row r="27" spans="1:8" x14ac:dyDescent="0.2">
      <c r="A27" s="18" t="s">
        <v>39</v>
      </c>
      <c r="B27" s="41">
        <v>0.5</v>
      </c>
      <c r="C27" s="19">
        <f>+C26*B27</f>
        <v>81863501.558139533</v>
      </c>
      <c r="D27" s="19">
        <f>+C27/12</f>
        <v>6821958.4631782947</v>
      </c>
      <c r="E27" s="19"/>
      <c r="F27" s="29"/>
      <c r="G27" s="35"/>
      <c r="H27" s="29"/>
    </row>
    <row r="28" spans="1:8" x14ac:dyDescent="0.2">
      <c r="A28" s="18" t="s">
        <v>40</v>
      </c>
      <c r="B28" s="41">
        <v>0.5</v>
      </c>
      <c r="C28" s="19">
        <f>+C26*B28</f>
        <v>81863501.558139533</v>
      </c>
      <c r="D28" s="19">
        <f>+C28/12</f>
        <v>6821958.4631782947</v>
      </c>
      <c r="E28" s="19">
        <f>+D28/20/8</f>
        <v>42637.24039486434</v>
      </c>
      <c r="F28" s="29"/>
      <c r="G28" s="35"/>
      <c r="H28" s="29"/>
    </row>
    <row r="29" spans="1:8" x14ac:dyDescent="0.2">
      <c r="A29" s="29"/>
      <c r="B29" s="29"/>
      <c r="C29" s="35"/>
      <c r="D29" s="39"/>
      <c r="E29" s="39"/>
      <c r="F29" s="39"/>
      <c r="G29" s="35"/>
      <c r="H29" s="29"/>
    </row>
    <row r="30" spans="1:8" ht="16" x14ac:dyDescent="0.2">
      <c r="A30" s="53" t="s">
        <v>34</v>
      </c>
      <c r="B30" s="50">
        <v>0</v>
      </c>
      <c r="C30" s="39"/>
      <c r="D30" s="39"/>
      <c r="E30" s="35"/>
      <c r="F30" s="29"/>
      <c r="G30"/>
    </row>
    <row r="31" spans="1:8" x14ac:dyDescent="0.2">
      <c r="A31" s="40" t="s">
        <v>32</v>
      </c>
      <c r="B31" s="19">
        <f>+E28*B30</f>
        <v>0</v>
      </c>
      <c r="C31" s="35"/>
      <c r="D31" s="39"/>
      <c r="E31" s="39"/>
      <c r="F31" s="47"/>
      <c r="G31" s="35"/>
      <c r="H31" s="29"/>
    </row>
    <row r="32" spans="1:8" x14ac:dyDescent="0.2">
      <c r="A32" s="29"/>
      <c r="B32" s="29"/>
      <c r="C32" s="30"/>
      <c r="D32" s="29"/>
      <c r="E32" s="29"/>
      <c r="F32" s="47"/>
      <c r="G32" s="35"/>
      <c r="H32" s="29"/>
    </row>
    <row r="33" spans="1:8" x14ac:dyDescent="0.2">
      <c r="A33" s="29"/>
      <c r="B33" s="29"/>
      <c r="C33" s="30"/>
      <c r="D33" s="29"/>
      <c r="E33" s="29"/>
      <c r="F33" s="47"/>
      <c r="G33" s="35"/>
      <c r="H33" s="29"/>
    </row>
    <row r="34" spans="1:8" hidden="1" x14ac:dyDescent="0.2">
      <c r="A34" s="29"/>
      <c r="B34" s="29"/>
      <c r="C34" s="30"/>
      <c r="D34" s="29"/>
      <c r="E34" s="29"/>
      <c r="F34" s="29"/>
      <c r="G34" s="35"/>
      <c r="H34" s="29"/>
    </row>
    <row r="35" spans="1:8" x14ac:dyDescent="0.2">
      <c r="A35" s="29"/>
      <c r="B35" s="29"/>
      <c r="C35" s="30"/>
      <c r="D35" s="29"/>
      <c r="E35" s="29"/>
      <c r="F35" s="29"/>
      <c r="G35" s="35"/>
      <c r="H35" s="29"/>
    </row>
    <row r="36" spans="1:8" x14ac:dyDescent="0.2"/>
    <row r="37" spans="1:8" x14ac:dyDescent="0.2"/>
  </sheetData>
  <mergeCells count="2">
    <mergeCell ref="A5:H5"/>
    <mergeCell ref="A6:XFD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A7" sqref="A7:E17"/>
    </sheetView>
  </sheetViews>
  <sheetFormatPr baseColWidth="10" defaultColWidth="11.5" defaultRowHeight="15" zeroHeight="1" x14ac:dyDescent="0.2"/>
  <cols>
    <col min="1" max="1" width="25" customWidth="1"/>
    <col min="2" max="2" width="17.83203125" bestFit="1" customWidth="1"/>
    <col min="3" max="3" width="18.33203125" style="7" customWidth="1"/>
    <col min="4" max="4" width="18.33203125" style="28" customWidth="1"/>
    <col min="5" max="5" width="15.33203125" style="28" customWidth="1"/>
    <col min="6" max="6" width="11.5" customWidth="1"/>
    <col min="7" max="7" width="19.33203125" customWidth="1"/>
    <col min="8" max="8" width="15.1640625" customWidth="1"/>
    <col min="9" max="9" width="16.6640625" customWidth="1"/>
    <col min="10" max="10" width="11.5" customWidth="1"/>
    <col min="11" max="11" width="16.6640625" customWidth="1"/>
    <col min="16384" max="16384" width="3.83203125" customWidth="1"/>
  </cols>
  <sheetData>
    <row r="1" spans="1:7" s="29" customFormat="1" x14ac:dyDescent="0.2">
      <c r="C1" s="35"/>
      <c r="D1" s="39"/>
      <c r="E1" s="39"/>
    </row>
    <row r="2" spans="1:7" s="29" customFormat="1" x14ac:dyDescent="0.2">
      <c r="C2" s="35"/>
      <c r="D2" s="39"/>
      <c r="E2" s="39"/>
    </row>
    <row r="3" spans="1:7" s="29" customFormat="1" x14ac:dyDescent="0.2">
      <c r="C3" s="35"/>
      <c r="D3" s="39"/>
      <c r="E3" s="39"/>
    </row>
    <row r="4" spans="1:7" s="29" customFormat="1" x14ac:dyDescent="0.2">
      <c r="C4" s="35"/>
      <c r="D4" s="39"/>
      <c r="E4" s="39"/>
    </row>
    <row r="5" spans="1:7" s="55" customFormat="1" x14ac:dyDescent="0.2">
      <c r="A5" s="55" t="s">
        <v>30</v>
      </c>
    </row>
    <row r="6" spans="1:7" s="29" customFormat="1" ht="12.75" customHeight="1" x14ac:dyDescent="0.2">
      <c r="C6" s="35"/>
      <c r="D6" s="39"/>
      <c r="E6" s="39"/>
    </row>
    <row r="7" spans="1:7" s="29" customFormat="1" x14ac:dyDescent="0.2"/>
    <row r="8" spans="1:7" s="29" customFormat="1" x14ac:dyDescent="0.2"/>
    <row r="9" spans="1:7" s="29" customFormat="1" x14ac:dyDescent="0.2"/>
    <row r="10" spans="1:7" s="29" customFormat="1" x14ac:dyDescent="0.2"/>
    <row r="11" spans="1:7" s="29" customFormat="1" x14ac:dyDescent="0.2"/>
    <row r="12" spans="1:7" s="29" customFormat="1" x14ac:dyDescent="0.2"/>
    <row r="13" spans="1:7" s="29" customFormat="1" x14ac:dyDescent="0.2">
      <c r="G13" s="42"/>
    </row>
    <row r="14" spans="1:7" s="29" customFormat="1" x14ac:dyDescent="0.2">
      <c r="G14" s="42"/>
    </row>
    <row r="15" spans="1:7" s="29" customFormat="1" x14ac:dyDescent="0.2"/>
    <row r="16" spans="1:7" s="29" customFormat="1" x14ac:dyDescent="0.2"/>
    <row r="17" spans="3:5" s="29" customFormat="1" x14ac:dyDescent="0.2"/>
    <row r="18" spans="3:5" s="29" customFormat="1" x14ac:dyDescent="0.2">
      <c r="C18" s="35"/>
      <c r="D18" s="39"/>
      <c r="E18" s="39"/>
    </row>
  </sheetData>
  <mergeCells count="1">
    <mergeCell ref="A5:XF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 infraestructura gestor</vt:lpstr>
      <vt:lpstr>BASE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</dc:creator>
  <cp:lastModifiedBy>Miguel Bedoya</cp:lastModifiedBy>
  <dcterms:created xsi:type="dcterms:W3CDTF">2014-12-11T20:45:08Z</dcterms:created>
  <dcterms:modified xsi:type="dcterms:W3CDTF">2021-04-07T16:51:35Z</dcterms:modified>
</cp:coreProperties>
</file>